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2afe34f2e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llustrative DCF" sheetId="1" r:id="Rf5ec67eaa21c4a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"/>
    <x:numFmt numFmtId="201" formatCode="0.0%"/>
    <x:numFmt numFmtId="202" formatCode="#,##0.0;(#,##0.0);&quot;–&quot;"/>
    <x:numFmt numFmtId="203" formatCode="0.000x"/>
  </x:numFmts>
  <x:fonts count="8">
    <x:font>
      <x:sz val="11"/>
      <x:name val="Carlito"/>
    </x:font>
    <x:font>
      <x:sz val="10"/>
      <x:color rgb="FF202820"/>
      <x:name val="Arial"/>
    </x:font>
    <x:font>
      <x:b/>
      <x:sz val="16"/>
      <x:color rgb="FF203B32"/>
      <x:name val="Arial"/>
    </x:font>
    <x:font>
      <x:i/>
      <x:sz val="10"/>
      <x:color rgb="FF687064"/>
      <x:name val="Arial"/>
    </x:font>
    <x:font>
      <x:b/>
      <x:sz val="10"/>
      <x:color rgb="FFFFFFFF"/>
      <x:name val="Arial"/>
    </x:font>
    <x:font>
      <x:b/>
      <x:sz val="10"/>
      <x:color rgb="FF202820"/>
      <x:name val="Arial"/>
    </x:font>
    <x:font>
      <x:sz val="10"/>
      <x:color rgb="FF0000FF"/>
      <x:name val="Arial"/>
    </x:font>
    <x:font>
      <x:sz val="10"/>
      <x:color rgb="FF68706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B32"/>
      </x:patternFill>
    </x:fill>
    <x:fill>
      <x:patternFill patternType="solid">
        <x:fgColor rgb="FFE6EBDF"/>
      </x:patternFill>
    </x:fill>
    <x:fill>
      <x:patternFill patternType="solid">
        <x:fgColor rgb="FFFFF3D0"/>
      </x:patternFill>
    </x:fill>
  </x:fills>
  <x:borders count="3">
    <x:border/>
    <x:border>
      <x:bottom style="thin">
        <x:color rgb="FFCCD3C6"/>
      </x:bottom>
    </x:border>
    <x:border>
      <x:top style="thin">
        <x:color rgb="FF7B8974"/>
      </x:top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2" fillId="0" borderId="0" xfId="0" applyNumberFormat="1" applyFont="1" applyFill="1" applyBorder="1"/>
    <x:xf numFmtId="201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202" fontId="1" fillId="4" borderId="0" xfId="0" applyNumberFormat="1" applyFont="1" applyFill="1" applyBorder="1"/>
    <x:xf numFmtId="202" fontId="6" fillId="4" borderId="0" xfId="0" applyNumberFormat="1" applyFont="1" applyFill="1" applyBorder="1"/>
    <x:xf numFmtId="201" fontId="6" fillId="4" borderId="0" xfId="0" applyNumberFormat="1" applyFont="1" applyFill="1" applyBorder="1"/>
    <x:xf numFmtId="0" fontId="1" fillId="0" borderId="2" xfId="0" applyNumberFormat="1" applyFont="1" applyFill="1" applyBorder="1"/>
    <x:xf numFmtId="202" fontId="1" fillId="0" borderId="2" xfId="0" applyNumberFormat="1" applyFont="1" applyFill="1" applyBorder="1"/>
    <x:xf numFmtId="0" fontId="5" fillId="0" borderId="2" xfId="0" applyNumberFormat="1" applyFont="1" applyFill="1" applyBorder="1"/>
    <x:xf numFmtId="202" fontId="5" fillId="0" borderId="2" xfId="0" applyNumberFormat="1" applyFont="1" applyFill="1" applyBorder="1"/>
    <x:xf numFmtId="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7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A13325"/>
      </x:font>
      <x:fill>
        <x:patternFill patternType="solid">
          <x:bgColor rgb="FFFFE3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fcec4ee544a05" /><Relationship Type="http://schemas.openxmlformats.org/officeDocument/2006/relationships/theme" Target="/xl/theme/theme1.xml" Id="R22dddb8b72a34a9b" /><Relationship Type="http://schemas.openxmlformats.org/officeDocument/2006/relationships/sharedStrings" Target="/xl/sharedStrings.xml" Id="R6285be7cbd17422b" /><Relationship Type="http://schemas.openxmlformats.org/officeDocument/2006/relationships/worksheet" Target="/xl/worksheets/sheet1.xml" Id="Rf5ec67eaa21c4a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B32"/>
  </x:sheetPr>
  <x:sheetViews>
    <x:sheetView showGridLines="0" workbookViewId="0"/>
  </x:sheetViews>
  <x:sheetFormatPr defaultRowHeight="15"/>
  <x:cols>
    <x:col min="1" max="1" width="3" hidden="0" customWidth="1"/>
    <x:col min="2" max="2" width="36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</x:row>
    <x:row r="2" ht="23" customHeight="1">
      <x:c r="A2" s="1"/>
      <x:c r="B2" s="2" t="str">
        <x:v>Illustrative DCF | assumptions &amp; value</x:v>
      </x:c>
      <x:c r="C2" s="1"/>
      <x:c r="D2" s="1"/>
      <x:c r="E2" s="1"/>
      <x:c r="F2" s="1"/>
      <x:c r="G2" s="1"/>
      <x:c r="H2" s="1"/>
    </x:row>
    <x:row r="3" ht="23" customHeight="1">
      <x:c r="A3" s="1"/>
      <x:c r="B3" s="3" t="str">
        <x:v>Synthetic inputs. Portfolio example prepared with AI; not a completed client project.</x:v>
      </x:c>
      <x:c r="C3" s="1"/>
      <x:c r="D3" s="1"/>
      <x:c r="E3" s="1"/>
      <x:c r="F3" s="1"/>
      <x:c r="G3" s="1"/>
      <x:c r="H3" s="1"/>
    </x:row>
    <x:row r="4" ht="23" customHeight="1">
      <x:c r="A4" s="1"/>
      <x:c r="B4" s="4"/>
      <x:c r="C4" s="4"/>
      <x:c r="D4" s="4"/>
      <x:c r="E4" s="4"/>
      <x:c r="F4" s="4"/>
      <x:c r="G4" s="4"/>
      <x:c r="H4" s="1"/>
    </x:row>
    <x:row r="5" ht="23" customHeight="1">
      <x:c r="A5" s="1"/>
      <x:c r="B5" s="1"/>
      <x:c r="C5" s="1"/>
      <x:c r="D5" s="1"/>
      <x:c r="E5" s="1"/>
      <x:c r="F5" s="1"/>
      <x:c r="G5" s="1"/>
      <x:c r="H5" s="1"/>
    </x:row>
    <x:row r="6" ht="23" customHeight="1">
      <x:c r="A6" s="1"/>
      <x:c r="B6" s="1" t="str">
        <x:v>Enterprise value (index units)</x:v>
      </x:c>
      <x:c r="C6" s="1"/>
      <x:c r="D6" s="1"/>
      <x:c r="E6" s="1" t="str">
        <x:v>Terminal share</x:v>
      </x:c>
      <x:c r="F6" s="1"/>
      <x:c r="G6" s="1"/>
      <x:c r="H6" s="1"/>
    </x:row>
    <x:row r="7" ht="23" customHeight="1">
      <x:c r="A7" s="1"/>
      <x:c r="B7" s="7" t="n">
        <x:f>C23</x:f>
        <x:v>1612.1527441504745</x:v>
      </x:c>
      <x:c r="C7" s="2"/>
      <x:c r="D7" s="2"/>
      <x:c r="E7" s="8" t="n">
        <x:f>C24</x:f>
        <x:v>0.7628744647348176</x:v>
      </x:c>
      <x:c r="F7" s="2"/>
      <x:c r="G7" s="2"/>
      <x:c r="H7" s="1"/>
    </x:row>
    <x:row r="8" ht="23" customHeight="1">
      <x:c r="A8" s="1"/>
      <x:c r="B8" s="1"/>
      <x:c r="C8" s="1"/>
      <x:c r="D8" s="1"/>
      <x:c r="E8" s="1"/>
      <x:c r="F8" s="1"/>
      <x:c r="G8" s="1"/>
      <x:c r="H8" s="1"/>
    </x:row>
    <x:row r="9" ht="23" customHeight="1">
      <x:c r="A9" s="1"/>
      <x:c r="B9" s="10" t="str">
        <x:v>INPUTS | blue text / pale amber cells are editable</x:v>
      </x:c>
      <x:c r="C9" s="10"/>
      <x:c r="D9" s="10"/>
      <x:c r="E9" s="10"/>
      <x:c r="F9" s="10"/>
      <x:c r="G9" s="10"/>
      <x:c r="H9" s="1"/>
    </x:row>
    <x:row r="10" ht="23" customHeight="1">
      <x:c r="A10" s="1"/>
      <x:c r="B10" s="1"/>
      <x:c r="C10" s="1"/>
      <x:c r="D10" s="1"/>
      <x:c r="E10" s="1"/>
      <x:c r="F10" s="1"/>
      <x:c r="G10" s="1"/>
      <x:c r="H10" s="1"/>
    </x:row>
    <x:row r="11" ht="23" customHeight="1">
      <x:c r="A11" s="1"/>
      <x:c r="B11" s="1" t="str">
        <x:v>WACC</x:v>
      </x:c>
      <x:c r="C11" s="20" t="n">
        <x:v>0.09</x:v>
      </x:c>
      <x:c r="D11" s="1"/>
      <x:c r="E11" s="1" t="str">
        <x:v>Growth / g</x:v>
      </x:c>
      <x:c r="F11" s="20" t="n">
        <x:v>0.025</x:v>
      </x:c>
      <x:c r="G11" s="1"/>
      <x:c r="H11" s="1"/>
    </x:row>
    <x:row r="12" ht="23" customHeight="1">
      <x:c r="A12" s="1"/>
      <x:c r="B12" s="1" t="str">
        <x:v>Rate check: WACC &gt; g ≥ 0</x:v>
      </x:c>
      <x:c r="C12" s="1" t="str">
        <x:f>IF(AND(C11&gt;F11,C11&gt;0,F11&gt;=0),"VALID","INVALID INPUTS")</x:f>
        <x:v>VALID</x:v>
      </x:c>
      <x:c r="D12" s="1"/>
      <x:c r="E12" s="1"/>
      <x:c r="F12" s="1"/>
      <x:c r="G12" s="1"/>
      <x:c r="H12" s="1"/>
    </x:row>
    <x:row r="13" ht="23" customHeight="1">
      <x:c r="A13" s="1"/>
      <x:c r="B13" s="1"/>
      <x:c r="C13" s="1"/>
      <x:c r="D13" s="1"/>
      <x:c r="E13" s="1"/>
      <x:c r="F13" s="1"/>
      <x:c r="G13" s="1"/>
      <x:c r="H13" s="1"/>
    </x:row>
    <x:row r="14" ht="23" customHeight="1">
      <x:c r="A14" s="1"/>
      <x:c r="B14" s="13" t="str">
        <x:v>Year-end convention</x:v>
      </x:c>
      <x:c r="C14" s="13" t="n">
        <x:v>1</x:v>
      </x:c>
      <x:c r="D14" s="13" t="n">
        <x:v>2</x:v>
      </x:c>
      <x:c r="E14" s="13" t="n">
        <x:v>3</x:v>
      </x:c>
      <x:c r="F14" s="13" t="n">
        <x:v>4</x:v>
      </x:c>
      <x:c r="G14" s="13" t="n">
        <x:v>5</x:v>
      </x:c>
      <x:c r="H14" s="1"/>
    </x:row>
    <x:row r="15" ht="23" customHeight="1">
      <x:c r="A15" s="1"/>
      <x:c r="B15" s="1" t="str">
        <x:v>Unlevered free cash flow</x:v>
      </x:c>
      <x:c r="C15" s="19" t="n">
        <x:v>80</x:v>
      </x:c>
      <x:c r="D15" s="19" t="n">
        <x:v>90</x:v>
      </x:c>
      <x:c r="E15" s="19" t="n">
        <x:v>100</x:v>
      </x:c>
      <x:c r="F15" s="19" t="n">
        <x:v>110</x:v>
      </x:c>
      <x:c r="G15" s="19" t="n">
        <x:v>120</x:v>
      </x:c>
      <x:c r="H15" s="1"/>
    </x:row>
    <x:row r="16" ht="23" customHeight="1">
      <x:c r="A16" s="1"/>
      <x:c r="B16" s="1" t="str">
        <x:v>Discount factor</x:v>
      </x:c>
      <x:c r="C16" s="15" t="n">
        <x:f>1/(1+$C$11)^C14</x:f>
        <x:v>0.9174311926605504</x:v>
      </x:c>
      <x:c r="D16" s="15" t="n">
        <x:f>1/(1+$C$11)^D14</x:f>
        <x:v>0.84167999326656</x:v>
      </x:c>
      <x:c r="E16" s="15" t="n">
        <x:f>1/(1+$C$11)^E14</x:f>
        <x:v>0.7721834800610642</x:v>
      </x:c>
      <x:c r="F16" s="15" t="n">
        <x:f>1/(1+$C$11)^F14</x:f>
        <x:v>0.7084252110651963</x:v>
      </x:c>
      <x:c r="G16" s="15" t="n">
        <x:f>1/(1+$C$11)^G14</x:f>
        <x:v>0.6499313862983452</x:v>
      </x:c>
      <x:c r="H16" s="1"/>
    </x:row>
    <x:row r="17" ht="23" customHeight="1">
      <x:c r="A17" s="1"/>
      <x:c r="B17" s="1" t="str">
        <x:v>Present value of cash flows</x:v>
      </x:c>
      <x:c r="C17" s="14" t="n">
        <x:f>C15*C16</x:f>
        <x:v>73.39449541284404</x:v>
      </x:c>
      <x:c r="D17" s="14" t="n">
        <x:f>D15*D16</x:f>
        <x:v>75.75119939399039</x:v>
      </x:c>
      <x:c r="E17" s="14" t="n">
        <x:f>E15*E16</x:f>
        <x:v>77.21834800610642</x:v>
      </x:c>
      <x:c r="F17" s="14" t="n">
        <x:f>F15*F16</x:f>
        <x:v>77.92677321717159</x:v>
      </x:c>
      <x:c r="G17" s="14" t="n">
        <x:f>G15*G16</x:f>
        <x:v>77.99176635580143</x:v>
      </x:c>
      <x:c r="H17" s="1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</x:row>
    <x:row r="19" ht="23" customHeight="1">
      <x:c r="A19" s="1"/>
      <x:c r="B19" s="10" t="str">
        <x:v>VALUATION | explicit formulas, year-five terminal value</x:v>
      </x:c>
      <x:c r="C19" s="10"/>
      <x:c r="D19" s="10"/>
      <x:c r="E19" s="10"/>
      <x:c r="F19" s="10"/>
      <x:c r="G19" s="10"/>
      <x:c r="H19" s="1"/>
    </x:row>
    <x:row r="20" ht="23" customHeight="1">
      <x:c r="A20" s="1"/>
      <x:c r="B20" s="1" t="str">
        <x:v>Year-six free cash flow</x:v>
      </x:c>
      <x:c r="C20" s="14" t="n">
        <x:f>G15*(1+F11)</x:f>
        <x:v>122.99999999999999</x:v>
      </x:c>
      <x:c r="D20" s="1"/>
      <x:c r="E20" s="1"/>
      <x:c r="F20" s="1"/>
      <x:c r="G20" s="1"/>
      <x:c r="H20" s="1"/>
    </x:row>
    <x:row r="21" ht="23" customHeight="1">
      <x:c r="A21" s="1"/>
      <x:c r="B21" s="1" t="str">
        <x:v>Terminal value at year five</x:v>
      </x:c>
      <x:c r="C21" s="14" t="n">
        <x:f>IF(C12="VALID",C20/(C11-F11),NA())</x:f>
        <x:v>1892.307692307692</x:v>
      </x:c>
      <x:c r="D21" s="1"/>
      <x:c r="E21" s="1" t="str">
        <x:v>Scope: enterprise value only.</x:v>
      </x:c>
      <x:c r="F21" s="1"/>
      <x:c r="G21" s="1"/>
      <x:c r="H21" s="1"/>
    </x:row>
    <x:row r="22" ht="23" customHeight="1">
      <x:c r="A22" s="1"/>
      <x:c r="B22" s="1" t="str">
        <x:v>Present value of terminal value</x:v>
      </x:c>
      <x:c r="C22" s="14" t="n">
        <x:f>C21*G16</x:f>
        <x:v>1229.8701617645606</x:v>
      </x:c>
      <x:c r="D22" s="1"/>
      <x:c r="E22" s="1" t="str">
        <x:v>No debt / cash equity bridge.</x:v>
      </x:c>
      <x:c r="F22" s="1"/>
      <x:c r="G22" s="1"/>
      <x:c r="H22" s="1"/>
    </x:row>
    <x:row r="23" ht="23" customHeight="1">
      <x:c r="A23" s="1"/>
      <x:c r="B23" s="23" t="str">
        <x:v>Enterprise value</x:v>
      </x:c>
      <x:c r="C23" s="24" t="n">
        <x:f>SUM(C17:G17)+C22</x:f>
        <x:v>1612.1527441504745</x:v>
      </x:c>
      <x:c r="D23" s="1"/>
      <x:c r="E23" s="1"/>
      <x:c r="F23" s="1"/>
      <x:c r="G23" s="1"/>
      <x:c r="H23" s="1"/>
    </x:row>
    <x:row r="24" ht="23" customHeight="1">
      <x:c r="A24" s="1"/>
      <x:c r="B24" s="25" t="str">
        <x:v>Terminal share of enterprise value</x:v>
      </x:c>
      <x:c r="C24" s="26" t="n">
        <x:f>C22/C23</x:f>
        <x:v>0.7628744647348176</x:v>
      </x:c>
      <x:c r="D24" s="1"/>
      <x:c r="E24" s="1"/>
      <x:c r="F24" s="1"/>
      <x:c r="G24" s="1"/>
      <x:c r="H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</x:row>
    <x:row r="26" ht="23" customHeight="1">
      <x:c r="A26" s="1"/>
      <x:c r="B26" s="27" t="str">
        <x:v>Method reference: Aswath Damodaran, NYU Stern (public valuation spreadsheets).</x:v>
      </x:c>
      <x:c r="C26" s="27"/>
      <x:c r="D26" s="27"/>
      <x:c r="E26" s="27"/>
      <x:c r="F26" s="27"/>
      <x:c r="G26" s="27"/>
      <x:c r="H26" s="1"/>
    </x:row>
    <x:row r="27" ht="23" customHeight="1">
      <x:c r="A27" s="1"/>
      <x:c r="B27" s="27" t="str">
        <x:v>https://pages.stern.nyu.edu/adamodar/New_Home_Page/spreadsh.htm</x:v>
      </x:c>
      <x:c r="C27" s="27"/>
      <x:c r="D27" s="27"/>
      <x:c r="E27" s="27"/>
      <x:c r="F27" s="27"/>
      <x:c r="G27" s="27"/>
      <x:c r="H27" s="1"/>
    </x:row>
    <x:row r="28" ht="23" customHeight="1">
      <x:c r="A28" s="1"/>
      <x:c r="B28" s="27" t="str">
        <x:v>Inputs are illustrative, not market data. Year-five FCFF grows at g from year six onward.</x:v>
      </x:c>
      <x:c r="C28" s="27"/>
      <x:c r="D28" s="27"/>
      <x:c r="E28" s="27"/>
      <x:c r="F28" s="27"/>
      <x:c r="G28" s="27"/>
      <x:c r="H28" s="1"/>
    </x:row>
    <x:row r="29" ht="23" customHeight="1">
      <x:c r="A29" s="1"/>
      <x:c r="B29" s="27" t="str">
        <x:v>Growth, reinvestment and return on capital are not independently modelled here.</x:v>
      </x:c>
      <x:c r="C29" s="27"/>
      <x:c r="D29" s="27"/>
      <x:c r="E29" s="27"/>
      <x:c r="F29" s="27"/>
      <x:c r="G29" s="27"/>
      <x:c r="H29" s="1"/>
    </x:row>
    <x:row r="30" ht="23" customHeight="1">
      <x:c r="A30" s="1"/>
      <x:c r="B30" s="27" t="str">
        <x:v>v0.2 · 05 Oct 2026 · For method demonstration; not an investment recommendation.</x:v>
      </x:c>
      <x:c r="C30" s="27"/>
      <x:c r="D30" s="27"/>
      <x:c r="E30" s="27"/>
      <x:c r="F30" s="27"/>
      <x:c r="G30" s="27"/>
      <x:c r="H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</x:row>
  </x:sheetData>
  <x:conditionalFormatting sqref="C12:C12">
    <x:cfRule type="expression" dxfId="0" priority="1">
      <x:formula>C12="INVALID INPUTS"</x:formula>
    </x:cfRule>
  </x:conditionalFormatting>
  <x:pageMargins left="0.7" right="0.7" top="0.75" bottom="0.75" header="0.3" footer="0.3"/>
</x:worksheet>
</file>